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<sst xmlns="http://schemas.openxmlformats.org/spreadsheetml/2006/main" count="205" uniqueCount="56">
  <si>
    <t>Esential Amino Acid (mg)</t>
  </si>
  <si>
    <t>Macro Nutrients/Calories (mg)</t>
  </si>
  <si>
    <t>Minerals (mg)</t>
  </si>
  <si>
    <t>Lysine</t>
  </si>
  <si>
    <t>Leucine</t>
  </si>
  <si>
    <t>Isoleucine</t>
  </si>
  <si>
    <t>Theronine</t>
  </si>
  <si>
    <t>Valine</t>
  </si>
  <si>
    <t>Histidine</t>
  </si>
  <si>
    <t>Phenylalanine</t>
  </si>
  <si>
    <t>Carbohydrates</t>
  </si>
  <si>
    <t>Fats</t>
  </si>
  <si>
    <t xml:space="preserve">Protein </t>
  </si>
  <si>
    <t>Calories (Kcal)</t>
  </si>
  <si>
    <t>Calcium</t>
  </si>
  <si>
    <t>Copper</t>
  </si>
  <si>
    <r>
      <rPr>
        <rFont val="Arial"/>
        <color rgb="FFFF0000"/>
      </rPr>
      <t>Iron</t>
    </r>
    <r>
      <rPr>
        <rFont val="Arial"/>
        <color theme="1"/>
      </rPr>
      <t xml:space="preserve"> </t>
    </r>
  </si>
  <si>
    <t xml:space="preserve">Iodine </t>
  </si>
  <si>
    <t>Magnesium</t>
  </si>
  <si>
    <t>Manganese</t>
  </si>
  <si>
    <t xml:space="preserve">Phosperphous </t>
  </si>
  <si>
    <t>Potassium</t>
  </si>
  <si>
    <t>Sodium</t>
  </si>
  <si>
    <t>Zinc</t>
  </si>
  <si>
    <t>Amount Required for Men</t>
  </si>
  <si>
    <t>ND</t>
  </si>
  <si>
    <t>Amount Required for Females</t>
  </si>
  <si>
    <t xml:space="preserve">Amount Required for Infants </t>
  </si>
  <si>
    <t>Amount Provided by Nostoc (mg/g) , (Kcal/g)</t>
  </si>
  <si>
    <t>Amount Provided by Anabaena (mg/g), (Kcal/g)</t>
  </si>
  <si>
    <t>Amount Provided by Spriulina (mg/g), (Kcal/g)</t>
  </si>
  <si>
    <t>Grams Nostoc needed to fill daily requirment (Men)</t>
  </si>
  <si>
    <t>Grams Anabaena needed to fill daily requirment (Men)</t>
  </si>
  <si>
    <t>Grams Spirulina needed to fill daily requirment  (Men)</t>
  </si>
  <si>
    <t xml:space="preserve">ND </t>
  </si>
  <si>
    <t>Grams Nostoc needed to fill daily requirment (Women)</t>
  </si>
  <si>
    <t>Grams Anabaena needed to fill daily requirment (Women)</t>
  </si>
  <si>
    <t>Grams Spirulina needed to fill daily requirment  (Women)</t>
  </si>
  <si>
    <t>Grams Nostoc needed to fill daily requirment (Infant )</t>
  </si>
  <si>
    <t>Grams Anabaena needed to fill daily requirment (Infant)</t>
  </si>
  <si>
    <t>Grams Spirulina needed to fill daily requirment  (Infant)</t>
  </si>
  <si>
    <t>Mg nutrients if you were to eat only Nostoc (men) (758g)</t>
  </si>
  <si>
    <t>NA</t>
  </si>
  <si>
    <t>Mg nutrients if you were to eat only Anabaena (men) (705g)</t>
  </si>
  <si>
    <t>Mg nutrients if you were to eat only Spirulina (men) (643g)</t>
  </si>
  <si>
    <t xml:space="preserve">Iron </t>
  </si>
  <si>
    <t>Mg nutrients if you were to eat only Nostoc (Women)</t>
  </si>
  <si>
    <t>Mg nutrients if you were to eat only Anabaena (Women)</t>
  </si>
  <si>
    <t>Mg nutrients if you were to eat only Spirulina (Women)</t>
  </si>
  <si>
    <t>histidine recommendation 14 mg/kg body weight</t>
  </si>
  <si>
    <t>%Daily Nutrients if only ate Nostoc (2k Cal)</t>
  </si>
  <si>
    <t>%Daily Nutrients if only ate Anabaena (2k Cal)</t>
  </si>
  <si>
    <t xml:space="preserve">% Nutrients if only ate Spirulina (2k Cal) </t>
  </si>
  <si>
    <t>%DV to fill Theronine requirment Nostoc</t>
  </si>
  <si>
    <t>%DV to fill Theronine requirment Anabaena</t>
  </si>
  <si>
    <t>%DV to fill Theronine requirment Spirulina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</si>
</sst>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color rgb="FF000000"/>
      <name val="Arial"/>
    </font>
    <font>
      <sz val="11.0"/>
      <color rgb="FF111111"/>
      <name val="Arial"/>
    </font>
    <font>
      <color rgb="FFFF0000"/>
      <name val="Arial"/>
    </font>
    <font>
      <sz val="11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8F9FA"/>
        <bgColor rgb="FFF8F9FA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2" fontId="2" numFmtId="0" xfId="0" applyAlignment="1" applyFill="1" applyFont="1">
      <alignment horizontal="center" readingOrder="0"/>
    </xf>
    <xf borderId="0" fillId="3" fontId="1" numFmtId="0" xfId="0" applyAlignment="1" applyFill="1" applyFont="1">
      <alignment horizontal="center" readingOrder="0"/>
    </xf>
    <xf borderId="0" fillId="3" fontId="3" numFmtId="0" xfId="0" applyAlignment="1" applyFont="1">
      <alignment horizontal="center" readingOrder="0"/>
    </xf>
    <xf borderId="0" fillId="0" fontId="4" numFmtId="0" xfId="0" applyAlignment="1" applyFont="1">
      <alignment horizontal="center" readingOrder="0"/>
    </xf>
    <xf borderId="0" fillId="0" fontId="2" numFmtId="3" xfId="0" applyAlignment="1" applyFont="1" applyNumberFormat="1">
      <alignment horizontal="center" readingOrder="0" vertical="bottom"/>
    </xf>
    <xf borderId="0" fillId="0" fontId="5" numFmtId="3" xfId="0" applyAlignment="1" applyFont="1" applyNumberFormat="1">
      <alignment horizontal="center" readingOrder="0"/>
    </xf>
    <xf borderId="0" fillId="3" fontId="5" numFmtId="0" xfId="0" applyAlignment="1" applyFont="1">
      <alignment horizontal="center" readingOrder="0"/>
    </xf>
    <xf borderId="0" fillId="3" fontId="5" numFmtId="3" xfId="0" applyAlignment="1" applyFont="1" applyNumberFormat="1">
      <alignment horizontal="center" readingOrder="0"/>
    </xf>
    <xf borderId="0" fillId="0" fontId="5" numFmtId="0" xfId="0" applyAlignment="1" applyFont="1">
      <alignment horizontal="center" readingOrder="0"/>
    </xf>
    <xf borderId="0" fillId="0" fontId="1" numFmtId="3" xfId="0" applyAlignment="1" applyFont="1" applyNumberFormat="1">
      <alignment horizontal="center" readingOrder="0"/>
    </xf>
    <xf borderId="0" fillId="0" fontId="2" numFmtId="0" xfId="0" applyAlignment="1" applyFont="1">
      <alignment horizontal="center" readingOrder="0" vertical="bottom"/>
    </xf>
    <xf borderId="0" fillId="0" fontId="5" numFmtId="4" xfId="0" applyAlignment="1" applyFont="1" applyNumberFormat="1">
      <alignment horizontal="center" readingOrder="0"/>
    </xf>
    <xf borderId="0" fillId="3" fontId="1" numFmtId="4" xfId="0" applyAlignment="1" applyFont="1" applyNumberFormat="1">
      <alignment horizontal="center" readingOrder="0"/>
    </xf>
    <xf borderId="0" fillId="3" fontId="5" numFmtId="4" xfId="0" applyAlignment="1" applyFont="1" applyNumberFormat="1">
      <alignment horizontal="center" readingOrder="0"/>
    </xf>
    <xf borderId="0" fillId="0" fontId="1" numFmtId="4" xfId="0" applyAlignment="1" applyFont="1" applyNumberFormat="1">
      <alignment horizontal="center"/>
    </xf>
    <xf borderId="0" fillId="3" fontId="1" numFmtId="0" xfId="0" applyAlignment="1" applyFont="1">
      <alignment horizontal="center"/>
    </xf>
    <xf borderId="0" fillId="3" fontId="1" numFmtId="4" xfId="0" applyAlignment="1" applyFont="1" applyNumberFormat="1">
      <alignment horizontal="center"/>
    </xf>
    <xf borderId="0" fillId="0" fontId="1" numFmtId="4" xfId="0" applyAlignment="1" applyFont="1" applyNumberFormat="1">
      <alignment horizontal="center" readingOrder="0"/>
    </xf>
    <xf borderId="0" fillId="2" fontId="2" numFmtId="0" xfId="0" applyAlignment="1" applyFont="1">
      <alignment horizontal="left" readingOrder="0"/>
    </xf>
    <xf borderId="0" fillId="3" fontId="3" numFmtId="4" xfId="0" applyAlignment="1" applyFont="1" applyNumberFormat="1">
      <alignment horizontal="center" readingOrder="0"/>
    </xf>
    <xf borderId="0" fillId="0" fontId="1" numFmtId="4" xfId="0" applyFont="1" applyNumberFormat="1"/>
    <xf borderId="0" fillId="0" fontId="1" numFmtId="0" xfId="0" applyFont="1"/>
    <xf borderId="0" fillId="2" fontId="2" numFmtId="4" xfId="0" applyAlignment="1" applyFont="1" applyNumberFormat="1">
      <alignment horizontal="center" readingOrder="0"/>
    </xf>
    <xf borderId="0" fillId="4" fontId="1" numFmtId="0" xfId="0" applyAlignment="1" applyFill="1" applyFont="1">
      <alignment horizontal="center" readingOrder="0"/>
    </xf>
    <xf borderId="0" fillId="4" fontId="3" numFmtId="0" xfId="0" applyAlignment="1" applyFont="1">
      <alignment horizontal="center" readingOrder="0"/>
    </xf>
    <xf borderId="0" fillId="4" fontId="5" numFmtId="0" xfId="0" applyAlignment="1" applyFont="1">
      <alignment horizontal="center" readingOrder="0"/>
    </xf>
    <xf borderId="0" fillId="4" fontId="5" numFmtId="3" xfId="0" applyAlignment="1" applyFont="1" applyNumberFormat="1">
      <alignment horizontal="center" readingOrder="0"/>
    </xf>
    <xf borderId="0" fillId="4" fontId="1" numFmtId="4" xfId="0" applyAlignment="1" applyFont="1" applyNumberFormat="1">
      <alignment horizontal="center" readingOrder="0"/>
    </xf>
    <xf borderId="0" fillId="4" fontId="5" numFmtId="4" xfId="0" applyAlignment="1" applyFont="1" applyNumberFormat="1">
      <alignment horizontal="center" readingOrder="0"/>
    </xf>
    <xf borderId="0" fillId="4" fontId="1" numFmtId="0" xfId="0" applyAlignment="1" applyFont="1">
      <alignment horizontal="center"/>
    </xf>
    <xf borderId="0" fillId="4" fontId="1" numFmtId="4" xfId="0" applyAlignment="1" applyFont="1" applyNumberFormat="1">
      <alignment horizontal="center"/>
    </xf>
    <xf borderId="0" fillId="5" fontId="1" numFmtId="1" xfId="0" applyFill="1" applyFont="1" applyNumberFormat="1"/>
    <xf borderId="0" fillId="6" fontId="1" numFmtId="1" xfId="0" applyAlignment="1" applyFill="1" applyFont="1" applyNumberFormat="1">
      <alignment readingOrder="0"/>
    </xf>
    <xf borderId="0" fillId="6" fontId="1" numFmtId="1" xfId="0" applyFont="1" applyNumberFormat="1"/>
    <xf borderId="0" fillId="0" fontId="1" numFmtId="1" xfId="0" applyFont="1" applyNumberFormat="1"/>
    <xf borderId="0" fillId="0" fontId="1" numFmtId="1" xfId="0" applyAlignment="1" applyFont="1" applyNumberFormat="1">
      <alignment horizontal="center" readingOrder="0"/>
    </xf>
    <xf borderId="0" fillId="0" fontId="1" numFmtId="4" xfId="0" applyAlignment="1" applyFont="1" applyNumberFormat="1">
      <alignment readingOrder="0"/>
    </xf>
    <xf borderId="0" fillId="2" fontId="2" numFmtId="4" xfId="0" applyAlignment="1" applyFont="1" applyNumberFormat="1">
      <alignment horizontal="left" readingOrder="0"/>
    </xf>
  </cellXfs>
  <cellStyles count="1">
    <cellStyle xfId="0" name="Normal" builtinId="0"/>
  </cellStyles>
  <dxfs count="2"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0.71"/>
    <col customWidth="1" min="2" max="2" width="10.43"/>
    <col customWidth="1" min="3" max="3" width="9.29"/>
    <col customWidth="1" min="4" max="4" width="12.14"/>
    <col customWidth="1" min="5" max="5" width="11.43"/>
    <col customWidth="1" min="6" max="6" width="8.29"/>
    <col customWidth="1" min="7" max="7" width="10.43"/>
    <col customWidth="1" min="8" max="8" width="17.57"/>
    <col customWidth="1" min="9" max="9" width="0.43"/>
    <col customWidth="1" min="10" max="10" width="0.71"/>
    <col customWidth="1" min="12" max="12" width="9.71"/>
    <col customWidth="1" min="13" max="13" width="10.0"/>
    <col customWidth="1" min="14" max="14" width="13.71"/>
    <col customWidth="1" min="15" max="15" width="1.29"/>
    <col customWidth="1" min="16" max="16" width="11.14"/>
    <col customWidth="1" min="17" max="17" width="9.57"/>
    <col customWidth="1" min="18" max="18" width="9.86"/>
    <col customWidth="1" min="19" max="19" width="8.86"/>
    <col customWidth="1" min="20" max="20" width="12.71"/>
    <col customWidth="1" min="21" max="21" width="13.71"/>
  </cols>
  <sheetData>
    <row r="1">
      <c r="A1" s="1"/>
      <c r="B1" s="2" t="s">
        <v>0</v>
      </c>
      <c r="I1" s="3"/>
      <c r="J1" s="2"/>
      <c r="K1" s="4" t="s">
        <v>1</v>
      </c>
      <c r="O1" s="3"/>
      <c r="P1" s="2" t="s">
        <v>2</v>
      </c>
      <c r="Y1" s="3"/>
    </row>
    <row r="2">
      <c r="A2" s="1"/>
      <c r="B2" s="2" t="s">
        <v>3</v>
      </c>
      <c r="C2" s="2" t="s">
        <v>4</v>
      </c>
      <c r="D2" s="2" t="s">
        <v>5</v>
      </c>
      <c r="E2" s="2" t="s">
        <v>6</v>
      </c>
      <c r="F2" s="5" t="s">
        <v>7</v>
      </c>
      <c r="G2" s="5" t="s">
        <v>8</v>
      </c>
      <c r="H2" s="6" t="s">
        <v>9</v>
      </c>
      <c r="I2" s="3"/>
      <c r="J2" s="2"/>
      <c r="K2" s="2" t="s">
        <v>10</v>
      </c>
      <c r="L2" s="5" t="s">
        <v>11</v>
      </c>
      <c r="M2" s="2" t="s">
        <v>12</v>
      </c>
      <c r="N2" s="2" t="s">
        <v>13</v>
      </c>
      <c r="O2" s="3"/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7" t="s">
        <v>21</v>
      </c>
      <c r="X2" s="7" t="s">
        <v>22</v>
      </c>
      <c r="Y2" s="7" t="s">
        <v>23</v>
      </c>
      <c r="Z2" s="3"/>
    </row>
    <row r="3">
      <c r="A3" s="1" t="s">
        <v>24</v>
      </c>
      <c r="B3" s="8">
        <v>1080.0</v>
      </c>
      <c r="C3" s="9">
        <v>1260.0</v>
      </c>
      <c r="D3" s="2">
        <v>900.0</v>
      </c>
      <c r="E3" s="2">
        <v>630.0</v>
      </c>
      <c r="F3" s="10">
        <v>900.0</v>
      </c>
      <c r="G3" s="5" t="s">
        <v>25</v>
      </c>
      <c r="H3" s="11">
        <v>1260.0</v>
      </c>
      <c r="I3" s="3"/>
      <c r="J3" s="12"/>
      <c r="K3" s="13">
        <v>358000.0</v>
      </c>
      <c r="L3" s="11">
        <v>101000.0</v>
      </c>
      <c r="M3" s="9">
        <v>65000.0</v>
      </c>
      <c r="N3" s="12">
        <v>2600.0</v>
      </c>
      <c r="O3" s="3"/>
      <c r="P3" s="12">
        <v>1690.0</v>
      </c>
      <c r="Q3" s="12">
        <v>1.2</v>
      </c>
      <c r="R3" s="12">
        <v>23.4</v>
      </c>
      <c r="S3" s="12">
        <v>0.2</v>
      </c>
      <c r="T3" s="12">
        <v>546.0</v>
      </c>
      <c r="U3" s="12">
        <v>3.0</v>
      </c>
      <c r="V3" s="9">
        <v>1625.0</v>
      </c>
      <c r="W3" s="9">
        <v>6110.0</v>
      </c>
      <c r="X3" s="9">
        <v>2990.0</v>
      </c>
      <c r="Y3" s="12">
        <v>14.3</v>
      </c>
      <c r="Z3" s="3"/>
    </row>
    <row r="4">
      <c r="A4" s="1" t="s">
        <v>26</v>
      </c>
      <c r="B4" s="14">
        <v>924.0</v>
      </c>
      <c r="C4" s="9">
        <v>1074.0</v>
      </c>
      <c r="D4" s="12">
        <v>770.0</v>
      </c>
      <c r="E4" s="12">
        <v>539.0</v>
      </c>
      <c r="F4" s="10">
        <v>770.0</v>
      </c>
      <c r="G4" s="5" t="s">
        <v>25</v>
      </c>
      <c r="H4" s="11">
        <v>1078.0</v>
      </c>
      <c r="I4" s="3"/>
      <c r="J4" s="12"/>
      <c r="K4" s="13">
        <v>275000.0</v>
      </c>
      <c r="L4" s="11">
        <v>78000.0</v>
      </c>
      <c r="M4" s="9">
        <v>50000.0</v>
      </c>
      <c r="N4" s="12">
        <v>2000.0</v>
      </c>
      <c r="O4" s="3"/>
      <c r="P4" s="12">
        <v>1300.0</v>
      </c>
      <c r="Q4" s="12">
        <v>0.9</v>
      </c>
      <c r="R4" s="12">
        <v>18.0</v>
      </c>
      <c r="S4" s="12">
        <v>0.15</v>
      </c>
      <c r="T4" s="12">
        <v>420.0</v>
      </c>
      <c r="U4" s="12">
        <v>2.3</v>
      </c>
      <c r="V4" s="12">
        <v>1250.0</v>
      </c>
      <c r="W4" s="12">
        <v>4700.0</v>
      </c>
      <c r="X4" s="12">
        <v>2300.0</v>
      </c>
      <c r="Y4" s="12">
        <v>11.0</v>
      </c>
      <c r="Z4" s="3"/>
    </row>
    <row r="5">
      <c r="A5" s="1" t="s">
        <v>27</v>
      </c>
      <c r="B5" s="12">
        <v>576.0</v>
      </c>
      <c r="C5" s="12">
        <v>657.0</v>
      </c>
      <c r="D5" s="12">
        <v>279.0</v>
      </c>
      <c r="E5" s="12">
        <v>333.0</v>
      </c>
      <c r="F5" s="10">
        <v>342.0</v>
      </c>
      <c r="G5" s="5" t="s">
        <v>25</v>
      </c>
      <c r="H5" s="10">
        <v>621.0</v>
      </c>
      <c r="I5" s="3"/>
      <c r="J5" s="12"/>
      <c r="K5" s="9">
        <v>151000.0</v>
      </c>
      <c r="L5" s="11">
        <v>43000.0</v>
      </c>
      <c r="M5" s="9">
        <v>27500.0</v>
      </c>
      <c r="N5" s="12">
        <v>1100.0</v>
      </c>
      <c r="O5" s="3"/>
      <c r="P5" s="12">
        <v>715.0</v>
      </c>
      <c r="Q5" s="12">
        <v>0.5</v>
      </c>
      <c r="R5" s="12">
        <v>9.9</v>
      </c>
      <c r="S5" s="12">
        <v>0.083</v>
      </c>
      <c r="T5" s="12">
        <v>230.0</v>
      </c>
      <c r="U5" s="12">
        <v>1.3</v>
      </c>
      <c r="V5" s="12">
        <v>688.0</v>
      </c>
      <c r="W5" s="9">
        <v>2585.0</v>
      </c>
      <c r="X5" s="12">
        <v>1265.0</v>
      </c>
      <c r="Y5" s="12">
        <v>6.0</v>
      </c>
      <c r="Z5" s="3"/>
    </row>
    <row r="6">
      <c r="A6" s="1"/>
      <c r="B6" s="12"/>
      <c r="C6" s="12"/>
      <c r="D6" s="12"/>
      <c r="E6" s="12"/>
      <c r="F6" s="5"/>
      <c r="G6" s="5"/>
      <c r="H6" s="10"/>
      <c r="I6" s="3"/>
      <c r="J6" s="3"/>
      <c r="K6" s="12"/>
      <c r="L6" s="10"/>
      <c r="M6" s="12"/>
      <c r="N6" s="1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" t="s">
        <v>28</v>
      </c>
      <c r="B7" s="15">
        <v>11.3</v>
      </c>
      <c r="C7" s="15">
        <v>19.79</v>
      </c>
      <c r="D7" s="15">
        <v>13.34</v>
      </c>
      <c r="E7" s="15">
        <v>11.49</v>
      </c>
      <c r="F7" s="16" t="s">
        <v>25</v>
      </c>
      <c r="G7" s="16" t="s">
        <v>25</v>
      </c>
      <c r="H7" s="17">
        <v>9.59</v>
      </c>
      <c r="I7" s="18"/>
      <c r="J7" s="18"/>
      <c r="K7" s="15">
        <v>436.2</v>
      </c>
      <c r="L7" s="17">
        <v>10.5</v>
      </c>
      <c r="M7" s="15">
        <v>312.3</v>
      </c>
      <c r="N7" s="15">
        <v>3.43</v>
      </c>
      <c r="O7" s="3"/>
      <c r="P7" s="2" t="s">
        <v>25</v>
      </c>
      <c r="Q7" s="12">
        <v>0.3</v>
      </c>
      <c r="R7" s="12">
        <v>0.7</v>
      </c>
      <c r="S7" s="2" t="s">
        <v>25</v>
      </c>
      <c r="T7" s="2" t="s">
        <v>25</v>
      </c>
      <c r="U7" s="2" t="s">
        <v>25</v>
      </c>
      <c r="V7" s="12" t="s">
        <v>25</v>
      </c>
      <c r="W7" s="12">
        <v>6.1</v>
      </c>
      <c r="X7" s="12">
        <v>26.9</v>
      </c>
      <c r="Y7" s="12">
        <v>0.42</v>
      </c>
      <c r="Z7" s="3"/>
    </row>
    <row r="8">
      <c r="A8" s="1" t="s">
        <v>29</v>
      </c>
      <c r="B8" s="15">
        <v>17.62</v>
      </c>
      <c r="C8" s="15">
        <v>27.66</v>
      </c>
      <c r="D8" s="15">
        <v>18.63</v>
      </c>
      <c r="E8" s="15">
        <v>17.61</v>
      </c>
      <c r="F8" s="16" t="s">
        <v>25</v>
      </c>
      <c r="G8" s="16" t="s">
        <v>25</v>
      </c>
      <c r="H8" s="17">
        <v>13.54</v>
      </c>
      <c r="I8" s="18"/>
      <c r="J8" s="18"/>
      <c r="K8" s="15">
        <v>483.0</v>
      </c>
      <c r="L8" s="17">
        <v>10.5</v>
      </c>
      <c r="M8" s="15">
        <v>369.5</v>
      </c>
      <c r="N8" s="15">
        <v>3.69</v>
      </c>
      <c r="O8" s="3"/>
      <c r="P8" s="2" t="s">
        <v>25</v>
      </c>
      <c r="Q8" s="12">
        <v>0.14</v>
      </c>
      <c r="R8" s="12">
        <v>0.4</v>
      </c>
      <c r="S8" s="2" t="s">
        <v>25</v>
      </c>
      <c r="T8" s="2" t="s">
        <v>25</v>
      </c>
      <c r="U8" s="2" t="s">
        <v>25</v>
      </c>
      <c r="V8" s="12" t="s">
        <v>25</v>
      </c>
      <c r="W8" s="12">
        <v>21.08</v>
      </c>
      <c r="X8" s="12">
        <v>3.23</v>
      </c>
      <c r="Y8" s="2">
        <v>0.59</v>
      </c>
      <c r="Z8" s="3"/>
    </row>
    <row r="9">
      <c r="A9" s="1" t="s">
        <v>30</v>
      </c>
      <c r="B9" s="15">
        <v>26.0</v>
      </c>
      <c r="C9" s="15">
        <v>25.0</v>
      </c>
      <c r="D9" s="15">
        <v>34.0</v>
      </c>
      <c r="E9" s="15">
        <v>27.0</v>
      </c>
      <c r="F9" s="17">
        <v>50.0</v>
      </c>
      <c r="G9" s="17">
        <v>13.0</v>
      </c>
      <c r="H9" s="17">
        <v>34.0</v>
      </c>
      <c r="I9" s="18"/>
      <c r="J9" s="18"/>
      <c r="K9" s="15">
        <v>190.0</v>
      </c>
      <c r="L9" s="17">
        <v>120.0</v>
      </c>
      <c r="M9" s="15">
        <v>610.0</v>
      </c>
      <c r="N9" s="15">
        <v>4.04</v>
      </c>
      <c r="O9" s="3"/>
      <c r="P9" s="2">
        <v>15.0</v>
      </c>
      <c r="Q9" s="2" t="s">
        <v>25</v>
      </c>
      <c r="R9" s="12">
        <v>1.7</v>
      </c>
      <c r="S9" s="2" t="s">
        <v>25</v>
      </c>
      <c r="T9" s="2">
        <v>3.7</v>
      </c>
      <c r="U9" s="2">
        <v>3.0</v>
      </c>
      <c r="V9" s="12">
        <v>10.0</v>
      </c>
      <c r="W9" s="12">
        <v>16.0</v>
      </c>
      <c r="X9" s="12">
        <v>2.5</v>
      </c>
      <c r="Y9" s="2">
        <v>0.07</v>
      </c>
      <c r="Z9" s="3"/>
    </row>
    <row r="10">
      <c r="A10" s="1"/>
      <c r="B10" s="3"/>
      <c r="C10" s="3"/>
      <c r="D10" s="3"/>
      <c r="E10" s="3"/>
      <c r="F10" s="5"/>
      <c r="G10" s="5"/>
      <c r="H10" s="19"/>
      <c r="I10" s="3"/>
      <c r="J10" s="3"/>
      <c r="K10" s="3"/>
      <c r="L10" s="19"/>
      <c r="M10" s="3"/>
      <c r="N10" s="3"/>
      <c r="O10" s="3"/>
      <c r="P10" s="3"/>
      <c r="Q10" s="18"/>
      <c r="R10" s="18"/>
      <c r="S10" s="18"/>
      <c r="T10" s="18"/>
      <c r="U10" s="18"/>
      <c r="V10" s="18"/>
      <c r="W10" s="18"/>
      <c r="X10" s="18"/>
      <c r="Y10" s="18"/>
      <c r="Z10" s="3"/>
    </row>
    <row r="11">
      <c r="A11" s="1" t="s">
        <v>31</v>
      </c>
      <c r="B11" s="18">
        <f t="shared" ref="B11:E11" si="1">B3/B7</f>
        <v>95.57522124</v>
      </c>
      <c r="C11" s="18">
        <f t="shared" si="1"/>
        <v>63.66851945</v>
      </c>
      <c r="D11" s="18">
        <f t="shared" si="1"/>
        <v>67.46626687</v>
      </c>
      <c r="E11" s="18">
        <f t="shared" si="1"/>
        <v>54.83028721</v>
      </c>
      <c r="F11" s="5" t="s">
        <v>25</v>
      </c>
      <c r="G11" s="5" t="s">
        <v>25</v>
      </c>
      <c r="H11" s="20">
        <f>H3/H7</f>
        <v>131.3868613</v>
      </c>
      <c r="I11" s="18"/>
      <c r="J11" s="18"/>
      <c r="K11" s="18">
        <f t="shared" ref="K11:N11" si="2">K3/K7</f>
        <v>820.7244383</v>
      </c>
      <c r="L11" s="20">
        <f t="shared" si="2"/>
        <v>9619.047619</v>
      </c>
      <c r="M11" s="18">
        <f t="shared" si="2"/>
        <v>208.1332053</v>
      </c>
      <c r="N11" s="18">
        <f t="shared" si="2"/>
        <v>758.0174927</v>
      </c>
      <c r="O11" s="18"/>
      <c r="P11" s="21" t="s">
        <v>25</v>
      </c>
      <c r="Q11" s="18">
        <f t="shared" ref="Q11:R11" si="3">Q3/Q7</f>
        <v>4</v>
      </c>
      <c r="R11" s="18">
        <f t="shared" si="3"/>
        <v>33.42857143</v>
      </c>
      <c r="S11" s="21" t="s">
        <v>25</v>
      </c>
      <c r="T11" s="21" t="s">
        <v>25</v>
      </c>
      <c r="U11" s="21" t="s">
        <v>25</v>
      </c>
      <c r="V11" s="21" t="s">
        <v>25</v>
      </c>
      <c r="W11" s="18">
        <f t="shared" ref="W11:Y11" si="4">W3/W7</f>
        <v>1001.639344</v>
      </c>
      <c r="X11" s="18">
        <f t="shared" si="4"/>
        <v>111.1524164</v>
      </c>
      <c r="Y11" s="18">
        <f t="shared" si="4"/>
        <v>34.04761905</v>
      </c>
      <c r="Z11" s="3"/>
    </row>
    <row r="12">
      <c r="A12" s="1" t="s">
        <v>32</v>
      </c>
      <c r="B12" s="18">
        <f t="shared" ref="B12:E12" si="5">B3/B8</f>
        <v>61.29398411</v>
      </c>
      <c r="C12" s="18">
        <f t="shared" si="5"/>
        <v>45.55314534</v>
      </c>
      <c r="D12" s="18">
        <f t="shared" si="5"/>
        <v>48.30917874</v>
      </c>
      <c r="E12" s="18">
        <f t="shared" si="5"/>
        <v>35.77512777</v>
      </c>
      <c r="F12" s="5" t="s">
        <v>25</v>
      </c>
      <c r="G12" s="5" t="s">
        <v>25</v>
      </c>
      <c r="H12" s="20">
        <f>H3/H8</f>
        <v>93.05760709</v>
      </c>
      <c r="I12" s="18"/>
      <c r="J12" s="18"/>
      <c r="K12" s="18">
        <f t="shared" ref="K12:N12" si="6">K3/K8</f>
        <v>741.2008282</v>
      </c>
      <c r="L12" s="20">
        <f t="shared" si="6"/>
        <v>9619.047619</v>
      </c>
      <c r="M12" s="18">
        <f t="shared" si="6"/>
        <v>175.9133965</v>
      </c>
      <c r="N12" s="18">
        <f t="shared" si="6"/>
        <v>704.6070461</v>
      </c>
      <c r="O12" s="18"/>
      <c r="P12" s="21" t="s">
        <v>25</v>
      </c>
      <c r="Q12" s="18">
        <f t="shared" ref="Q12:R12" si="7">Q3/Q8</f>
        <v>8.571428571</v>
      </c>
      <c r="R12" s="18">
        <f t="shared" si="7"/>
        <v>58.5</v>
      </c>
      <c r="S12" s="21" t="s">
        <v>25</v>
      </c>
      <c r="T12" s="21" t="s">
        <v>25</v>
      </c>
      <c r="U12" s="21" t="s">
        <v>25</v>
      </c>
      <c r="V12" s="21" t="s">
        <v>25</v>
      </c>
      <c r="W12" s="18">
        <f t="shared" ref="W12:Y12" si="8">W3/W8</f>
        <v>289.8481973</v>
      </c>
      <c r="X12" s="18">
        <f t="shared" si="8"/>
        <v>925.6965944</v>
      </c>
      <c r="Y12" s="18">
        <f t="shared" si="8"/>
        <v>24.23728814</v>
      </c>
      <c r="Z12" s="3"/>
    </row>
    <row r="13">
      <c r="A13" s="1" t="s">
        <v>33</v>
      </c>
      <c r="B13" s="18">
        <f t="shared" ref="B13:F13" si="9">B3/B9</f>
        <v>41.53846154</v>
      </c>
      <c r="C13" s="18">
        <f t="shared" si="9"/>
        <v>50.4</v>
      </c>
      <c r="D13" s="18">
        <f t="shared" si="9"/>
        <v>26.47058824</v>
      </c>
      <c r="E13" s="18">
        <f t="shared" si="9"/>
        <v>23.33333333</v>
      </c>
      <c r="F13" s="19">
        <f t="shared" si="9"/>
        <v>18</v>
      </c>
      <c r="G13" s="5" t="s">
        <v>34</v>
      </c>
      <c r="H13" s="20">
        <f>H3/H9</f>
        <v>37.05882353</v>
      </c>
      <c r="I13" s="18"/>
      <c r="J13" s="18"/>
      <c r="K13" s="18">
        <f t="shared" ref="K13:N13" si="10">K3/K9</f>
        <v>1884.210526</v>
      </c>
      <c r="L13" s="20">
        <f t="shared" si="10"/>
        <v>841.6666667</v>
      </c>
      <c r="M13" s="18">
        <f t="shared" si="10"/>
        <v>106.557377</v>
      </c>
      <c r="N13" s="18">
        <f t="shared" si="10"/>
        <v>643.5643564</v>
      </c>
      <c r="O13" s="18"/>
      <c r="P13" s="18">
        <f>P3/P9</f>
        <v>112.6666667</v>
      </c>
      <c r="Q13" s="21" t="s">
        <v>25</v>
      </c>
      <c r="R13" s="18">
        <f>R3/R9</f>
        <v>13.76470588</v>
      </c>
      <c r="S13" s="21" t="s">
        <v>25</v>
      </c>
      <c r="T13" s="18">
        <f t="shared" ref="T13:Y13" si="11">T3/T9</f>
        <v>147.5675676</v>
      </c>
      <c r="U13" s="18">
        <f t="shared" si="11"/>
        <v>1</v>
      </c>
      <c r="V13" s="18">
        <f t="shared" si="11"/>
        <v>162.5</v>
      </c>
      <c r="W13" s="18">
        <f t="shared" si="11"/>
        <v>381.875</v>
      </c>
      <c r="X13" s="18">
        <f t="shared" si="11"/>
        <v>1196</v>
      </c>
      <c r="Y13" s="18">
        <f t="shared" si="11"/>
        <v>204.2857143</v>
      </c>
      <c r="Z13" s="18"/>
    </row>
    <row r="14">
      <c r="A14" s="22"/>
      <c r="B14" s="18"/>
      <c r="C14" s="18"/>
      <c r="D14" s="18"/>
      <c r="E14" s="18"/>
      <c r="F14" s="19"/>
      <c r="G14" s="20"/>
      <c r="H14" s="20"/>
      <c r="I14" s="18"/>
      <c r="J14" s="18"/>
      <c r="K14" s="18"/>
      <c r="L14" s="20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>
      <c r="A15" s="22" t="s">
        <v>35</v>
      </c>
      <c r="B15" s="18">
        <f t="shared" ref="B15:E15" si="12">B4/B7</f>
        <v>81.7699115</v>
      </c>
      <c r="C15" s="18">
        <f t="shared" si="12"/>
        <v>54.26983325</v>
      </c>
      <c r="D15" s="18">
        <f t="shared" si="12"/>
        <v>57.72113943</v>
      </c>
      <c r="E15" s="18">
        <f t="shared" si="12"/>
        <v>46.91035683</v>
      </c>
      <c r="F15" s="5" t="s">
        <v>25</v>
      </c>
      <c r="G15" s="16" t="s">
        <v>25</v>
      </c>
      <c r="H15" s="20">
        <f>H4/H7</f>
        <v>112.4087591</v>
      </c>
      <c r="I15" s="18"/>
      <c r="J15" s="18"/>
      <c r="K15" s="18">
        <f t="shared" ref="K15:N15" si="13">K4/K7</f>
        <v>630.4447501</v>
      </c>
      <c r="L15" s="20">
        <f t="shared" si="13"/>
        <v>7428.571429</v>
      </c>
      <c r="M15" s="18">
        <f t="shared" si="13"/>
        <v>160.1024656</v>
      </c>
      <c r="N15" s="18">
        <f t="shared" si="13"/>
        <v>583.090379</v>
      </c>
      <c r="O15" s="18"/>
      <c r="P15" s="21" t="s">
        <v>25</v>
      </c>
      <c r="Q15" s="18">
        <f t="shared" ref="Q15:R15" si="14">Q4/Q7</f>
        <v>3</v>
      </c>
      <c r="R15" s="18">
        <f t="shared" si="14"/>
        <v>25.71428571</v>
      </c>
      <c r="S15" s="21" t="s">
        <v>25</v>
      </c>
      <c r="T15" s="21" t="s">
        <v>25</v>
      </c>
      <c r="U15" s="21" t="s">
        <v>25</v>
      </c>
      <c r="V15" s="21" t="s">
        <v>25</v>
      </c>
      <c r="W15" s="18">
        <f t="shared" ref="W15:Y15" si="15">W4/W7</f>
        <v>770.4918033</v>
      </c>
      <c r="X15" s="18">
        <f t="shared" si="15"/>
        <v>85.50185874</v>
      </c>
      <c r="Y15" s="18">
        <f t="shared" si="15"/>
        <v>26.19047619</v>
      </c>
      <c r="Z15" s="18"/>
    </row>
    <row r="16">
      <c r="A16" s="22" t="s">
        <v>36</v>
      </c>
      <c r="B16" s="18">
        <f t="shared" ref="B16:E16" si="16">B4/B8</f>
        <v>52.44040863</v>
      </c>
      <c r="C16" s="18">
        <f t="shared" si="16"/>
        <v>38.82863341</v>
      </c>
      <c r="D16" s="18">
        <f t="shared" si="16"/>
        <v>41.33118626</v>
      </c>
      <c r="E16" s="18">
        <f t="shared" si="16"/>
        <v>30.60760931</v>
      </c>
      <c r="F16" s="5" t="s">
        <v>25</v>
      </c>
      <c r="G16" s="16" t="s">
        <v>25</v>
      </c>
      <c r="H16" s="20">
        <f>H4/H8</f>
        <v>79.61595273</v>
      </c>
      <c r="I16" s="18"/>
      <c r="J16" s="18"/>
      <c r="K16" s="18">
        <f t="shared" ref="K16:N16" si="17">K4/K8</f>
        <v>569.3581781</v>
      </c>
      <c r="L16" s="20">
        <f t="shared" si="17"/>
        <v>7428.571429</v>
      </c>
      <c r="M16" s="18">
        <f t="shared" si="17"/>
        <v>135.3179973</v>
      </c>
      <c r="N16" s="18">
        <f t="shared" si="17"/>
        <v>542.0054201</v>
      </c>
      <c r="O16" s="18"/>
      <c r="P16" s="21" t="s">
        <v>25</v>
      </c>
      <c r="Q16" s="18">
        <f t="shared" ref="Q16:R16" si="18">Q4/Q8</f>
        <v>6.428571429</v>
      </c>
      <c r="R16" s="18">
        <f t="shared" si="18"/>
        <v>45</v>
      </c>
      <c r="S16" s="21" t="s">
        <v>25</v>
      </c>
      <c r="T16" s="21" t="s">
        <v>25</v>
      </c>
      <c r="U16" s="21" t="s">
        <v>25</v>
      </c>
      <c r="V16" s="21" t="s">
        <v>25</v>
      </c>
      <c r="W16" s="18">
        <f t="shared" ref="W16:Y16" si="19">W4/W8</f>
        <v>222.9601518</v>
      </c>
      <c r="X16" s="18">
        <f t="shared" si="19"/>
        <v>712.0743034</v>
      </c>
      <c r="Y16" s="18">
        <f t="shared" si="19"/>
        <v>18.6440678</v>
      </c>
      <c r="Z16" s="18"/>
    </row>
    <row r="17">
      <c r="A17" s="1" t="s">
        <v>37</v>
      </c>
      <c r="B17" s="18">
        <f t="shared" ref="B17:F17" si="20">B4/B9</f>
        <v>35.53846154</v>
      </c>
      <c r="C17" s="18">
        <f t="shared" si="20"/>
        <v>42.96</v>
      </c>
      <c r="D17" s="18">
        <f t="shared" si="20"/>
        <v>22.64705882</v>
      </c>
      <c r="E17" s="18">
        <f t="shared" si="20"/>
        <v>19.96296296</v>
      </c>
      <c r="F17" s="19">
        <f t="shared" si="20"/>
        <v>15.4</v>
      </c>
      <c r="G17" s="16" t="s">
        <v>25</v>
      </c>
      <c r="H17" s="20">
        <f>H4/H9</f>
        <v>31.70588235</v>
      </c>
      <c r="I17" s="18"/>
      <c r="J17" s="18"/>
      <c r="K17" s="18">
        <f t="shared" ref="K17:N17" si="21">K4/K9</f>
        <v>1447.368421</v>
      </c>
      <c r="L17" s="20">
        <f t="shared" si="21"/>
        <v>650</v>
      </c>
      <c r="M17" s="18">
        <f t="shared" si="21"/>
        <v>81.96721311</v>
      </c>
      <c r="N17" s="18">
        <f t="shared" si="21"/>
        <v>495.049505</v>
      </c>
      <c r="O17" s="18"/>
      <c r="P17" s="18">
        <f>P4/P9</f>
        <v>86.66666667</v>
      </c>
      <c r="Q17" s="21" t="s">
        <v>25</v>
      </c>
      <c r="R17" s="18">
        <f>R4/R9</f>
        <v>10.58823529</v>
      </c>
      <c r="S17" s="21" t="s">
        <v>25</v>
      </c>
      <c r="T17" s="18">
        <f t="shared" ref="T17:Y17" si="22">T4/T9</f>
        <v>113.5135135</v>
      </c>
      <c r="U17" s="18">
        <f t="shared" si="22"/>
        <v>0.7666666667</v>
      </c>
      <c r="V17" s="18">
        <f t="shared" si="22"/>
        <v>125</v>
      </c>
      <c r="W17" s="18">
        <f t="shared" si="22"/>
        <v>293.75</v>
      </c>
      <c r="X17" s="18">
        <f t="shared" si="22"/>
        <v>920</v>
      </c>
      <c r="Y17" s="18">
        <f t="shared" si="22"/>
        <v>157.1428571</v>
      </c>
      <c r="Z17" s="18"/>
    </row>
    <row r="18">
      <c r="A18" s="1"/>
      <c r="B18" s="18"/>
      <c r="C18" s="18"/>
      <c r="D18" s="18"/>
      <c r="E18" s="18"/>
      <c r="F18" s="19"/>
      <c r="G18" s="20"/>
      <c r="H18" s="20"/>
      <c r="I18" s="18"/>
      <c r="J18" s="18"/>
      <c r="K18" s="18"/>
      <c r="L18" s="20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>
      <c r="A19" s="1" t="s">
        <v>38</v>
      </c>
      <c r="B19" s="18">
        <f t="shared" ref="B19:E19" si="23">B5/B7</f>
        <v>50.97345133</v>
      </c>
      <c r="C19" s="18">
        <f t="shared" si="23"/>
        <v>33.19858514</v>
      </c>
      <c r="D19" s="18">
        <f t="shared" si="23"/>
        <v>20.91454273</v>
      </c>
      <c r="E19" s="18">
        <f t="shared" si="23"/>
        <v>28.98172324</v>
      </c>
      <c r="F19" s="5" t="s">
        <v>25</v>
      </c>
      <c r="G19" s="16" t="s">
        <v>25</v>
      </c>
      <c r="H19" s="20">
        <f>H5/H7</f>
        <v>64.75495308</v>
      </c>
      <c r="I19" s="18"/>
      <c r="J19" s="18"/>
      <c r="K19" s="18">
        <f t="shared" ref="K19:N19" si="24">K5/K7</f>
        <v>346.171481</v>
      </c>
      <c r="L19" s="20">
        <f t="shared" si="24"/>
        <v>4095.238095</v>
      </c>
      <c r="M19" s="18">
        <f t="shared" si="24"/>
        <v>88.05635607</v>
      </c>
      <c r="N19" s="18">
        <f t="shared" si="24"/>
        <v>320.6997085</v>
      </c>
      <c r="O19" s="18"/>
      <c r="P19" s="21" t="s">
        <v>25</v>
      </c>
      <c r="Q19" s="18">
        <f t="shared" ref="Q19:R19" si="25">Q5/Q7</f>
        <v>1.666666667</v>
      </c>
      <c r="R19" s="18">
        <f t="shared" si="25"/>
        <v>14.14285714</v>
      </c>
      <c r="S19" s="21" t="s">
        <v>25</v>
      </c>
      <c r="T19" s="21" t="s">
        <v>25</v>
      </c>
      <c r="U19" s="21" t="s">
        <v>25</v>
      </c>
      <c r="V19" s="21" t="s">
        <v>25</v>
      </c>
      <c r="W19" s="18">
        <f t="shared" ref="W19:Y19" si="26">W5/W7</f>
        <v>423.7704918</v>
      </c>
      <c r="X19" s="18">
        <f t="shared" si="26"/>
        <v>47.0260223</v>
      </c>
      <c r="Y19" s="18">
        <f t="shared" si="26"/>
        <v>14.28571429</v>
      </c>
      <c r="Z19" s="18"/>
    </row>
    <row r="20">
      <c r="A20" s="1" t="s">
        <v>39</v>
      </c>
      <c r="B20" s="18">
        <f t="shared" ref="B20:E20" si="27">B5/B8</f>
        <v>32.69012486</v>
      </c>
      <c r="C20" s="18">
        <f t="shared" si="27"/>
        <v>23.7527115</v>
      </c>
      <c r="D20" s="18">
        <f t="shared" si="27"/>
        <v>14.97584541</v>
      </c>
      <c r="E20" s="18">
        <f t="shared" si="27"/>
        <v>18.90971039</v>
      </c>
      <c r="F20" s="5" t="s">
        <v>25</v>
      </c>
      <c r="G20" s="16" t="s">
        <v>25</v>
      </c>
      <c r="H20" s="20">
        <f>H5/H8</f>
        <v>45.86410635</v>
      </c>
      <c r="I20" s="18"/>
      <c r="J20" s="18"/>
      <c r="K20" s="18">
        <f t="shared" ref="K20:N20" si="28">K5/K8</f>
        <v>312.6293996</v>
      </c>
      <c r="L20" s="20">
        <f t="shared" si="28"/>
        <v>4095.238095</v>
      </c>
      <c r="M20" s="18">
        <f t="shared" si="28"/>
        <v>74.42489851</v>
      </c>
      <c r="N20" s="18">
        <f t="shared" si="28"/>
        <v>298.102981</v>
      </c>
      <c r="O20" s="18"/>
      <c r="P20" s="21" t="s">
        <v>25</v>
      </c>
      <c r="Q20" s="18">
        <f t="shared" ref="Q20:R20" si="29">Q5/Q8</f>
        <v>3.571428571</v>
      </c>
      <c r="R20" s="18">
        <f t="shared" si="29"/>
        <v>24.75</v>
      </c>
      <c r="S20" s="21" t="s">
        <v>25</v>
      </c>
      <c r="T20" s="21" t="s">
        <v>25</v>
      </c>
      <c r="U20" s="21" t="s">
        <v>25</v>
      </c>
      <c r="V20" s="21" t="s">
        <v>25</v>
      </c>
      <c r="W20" s="18">
        <f t="shared" ref="W20:Y20" si="30">W5/W8</f>
        <v>122.6280835</v>
      </c>
      <c r="X20" s="18">
        <f t="shared" si="30"/>
        <v>391.6408669</v>
      </c>
      <c r="Y20" s="18">
        <f t="shared" si="30"/>
        <v>10.16949153</v>
      </c>
      <c r="Z20" s="18"/>
    </row>
    <row r="21">
      <c r="A21" s="1" t="s">
        <v>40</v>
      </c>
      <c r="B21" s="18">
        <f t="shared" ref="B21:F21" si="31">B5/B9</f>
        <v>22.15384615</v>
      </c>
      <c r="C21" s="18">
        <f t="shared" si="31"/>
        <v>26.28</v>
      </c>
      <c r="D21" s="18">
        <f t="shared" si="31"/>
        <v>8.205882353</v>
      </c>
      <c r="E21" s="18">
        <f t="shared" si="31"/>
        <v>12.33333333</v>
      </c>
      <c r="F21" s="19">
        <f t="shared" si="31"/>
        <v>6.84</v>
      </c>
      <c r="G21" s="16" t="s">
        <v>25</v>
      </c>
      <c r="H21" s="23">
        <f>H5/H9</f>
        <v>18.26470588</v>
      </c>
      <c r="I21" s="18"/>
      <c r="J21" s="18"/>
      <c r="K21" s="18">
        <f t="shared" ref="K21:N21" si="32">K5/K9</f>
        <v>794.7368421</v>
      </c>
      <c r="L21" s="20">
        <f t="shared" si="32"/>
        <v>358.3333333</v>
      </c>
      <c r="M21" s="18">
        <f t="shared" si="32"/>
        <v>45.08196721</v>
      </c>
      <c r="N21" s="18">
        <f t="shared" si="32"/>
        <v>272.2772277</v>
      </c>
      <c r="O21" s="18"/>
      <c r="P21" s="18">
        <f>P5/P9</f>
        <v>47.66666667</v>
      </c>
      <c r="Q21" s="21" t="s">
        <v>25</v>
      </c>
      <c r="R21" s="18">
        <f>R5/R9</f>
        <v>5.823529412</v>
      </c>
      <c r="S21" s="21" t="s">
        <v>25</v>
      </c>
      <c r="T21" s="18">
        <f t="shared" ref="T21:Y21" si="33">T5/T9</f>
        <v>62.16216216</v>
      </c>
      <c r="U21" s="18">
        <f t="shared" si="33"/>
        <v>0.4333333333</v>
      </c>
      <c r="V21" s="18">
        <f t="shared" si="33"/>
        <v>68.8</v>
      </c>
      <c r="W21" s="18">
        <f t="shared" si="33"/>
        <v>161.5625</v>
      </c>
      <c r="X21" s="18">
        <f t="shared" si="33"/>
        <v>506</v>
      </c>
      <c r="Y21" s="18">
        <f t="shared" si="33"/>
        <v>85.71428571</v>
      </c>
      <c r="Z21" s="18"/>
    </row>
    <row r="22">
      <c r="I22" s="24"/>
      <c r="J22" s="24"/>
      <c r="K22" s="24"/>
      <c r="L22" s="24"/>
      <c r="M22" s="24"/>
      <c r="N22" s="24"/>
      <c r="O22" s="24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>
      <c r="A23" s="1" t="s">
        <v>41</v>
      </c>
      <c r="B23" s="25">
        <f>B7*Z23</f>
        <v>8565.4</v>
      </c>
      <c r="C23" s="25">
        <f>C7*Z23</f>
        <v>15000.82</v>
      </c>
      <c r="D23" s="25">
        <f>D7*Z23</f>
        <v>10111.72</v>
      </c>
      <c r="E23" s="25">
        <f>E7*Z23</f>
        <v>8709.42</v>
      </c>
      <c r="F23" s="1" t="s">
        <v>25</v>
      </c>
      <c r="G23" s="1" t="s">
        <v>25</v>
      </c>
      <c r="H23" s="25">
        <f>H7*Z23</f>
        <v>7269.22</v>
      </c>
      <c r="K23" s="25">
        <f>K7*Z23</f>
        <v>330639.6</v>
      </c>
      <c r="L23" s="25">
        <f>L7*Z23</f>
        <v>7959</v>
      </c>
      <c r="M23" s="25">
        <f>M7*Z23</f>
        <v>236723.4</v>
      </c>
      <c r="N23" s="1" t="s">
        <v>42</v>
      </c>
      <c r="P23" s="21" t="s">
        <v>25</v>
      </c>
      <c r="Q23" s="18">
        <f>Q7*Z23</f>
        <v>227.4</v>
      </c>
      <c r="R23" s="18">
        <f>R7*Z23</f>
        <v>530.6</v>
      </c>
      <c r="S23" s="21" t="s">
        <v>25</v>
      </c>
      <c r="T23" s="21" t="s">
        <v>25</v>
      </c>
      <c r="U23" s="21" t="s">
        <v>25</v>
      </c>
      <c r="V23" s="21" t="s">
        <v>25</v>
      </c>
      <c r="W23" s="18">
        <f>W7*Z23</f>
        <v>4623.8</v>
      </c>
      <c r="X23" s="18">
        <f>X7*Z23</f>
        <v>20390.2</v>
      </c>
      <c r="Y23" s="18">
        <f>Y7*Z23</f>
        <v>318.36</v>
      </c>
      <c r="Z23" s="26">
        <v>758.0</v>
      </c>
      <c r="AA23" s="18"/>
    </row>
    <row r="24">
      <c r="A24" s="22" t="s">
        <v>43</v>
      </c>
      <c r="F24" s="1" t="s">
        <v>25</v>
      </c>
      <c r="G24" s="1" t="s">
        <v>25</v>
      </c>
      <c r="P24" s="3"/>
      <c r="Q24" s="3"/>
      <c r="R24" s="3"/>
      <c r="S24" s="3"/>
      <c r="T24" s="3"/>
      <c r="U24" s="3"/>
      <c r="V24" s="3"/>
      <c r="W24" s="3"/>
      <c r="X24" s="3"/>
      <c r="Y24" s="18"/>
      <c r="Z24" s="26">
        <v>705.0</v>
      </c>
      <c r="AA24" s="18"/>
    </row>
    <row r="25">
      <c r="A25" s="22" t="s">
        <v>44</v>
      </c>
      <c r="G25" s="1" t="s">
        <v>25</v>
      </c>
      <c r="P25" s="3"/>
      <c r="Q25" s="3"/>
      <c r="R25" s="3"/>
      <c r="S25" s="3"/>
      <c r="T25" s="3"/>
      <c r="U25" s="3"/>
      <c r="V25" s="3"/>
      <c r="W25" s="3"/>
      <c r="X25" s="3"/>
      <c r="Y25" s="18"/>
      <c r="Z25" s="21">
        <v>643.0</v>
      </c>
      <c r="AA25" s="18"/>
    </row>
    <row r="26">
      <c r="P26" s="3"/>
      <c r="Q26" s="3"/>
      <c r="R26" s="3"/>
      <c r="S26" s="3"/>
      <c r="T26" s="3"/>
      <c r="U26" s="3"/>
      <c r="V26" s="3"/>
      <c r="W26" s="3"/>
      <c r="X26" s="3"/>
      <c r="Y26" s="18"/>
      <c r="Z26" s="18"/>
      <c r="AA26" s="18"/>
    </row>
    <row r="27">
      <c r="P27" s="3"/>
      <c r="Q27" s="3"/>
      <c r="R27" s="3"/>
      <c r="S27" s="3"/>
      <c r="T27" s="3"/>
      <c r="U27" s="3"/>
      <c r="V27" s="3"/>
      <c r="W27" s="3"/>
      <c r="X27" s="3"/>
      <c r="Y27" s="18"/>
      <c r="Z27" s="18"/>
      <c r="AA27" s="18"/>
    </row>
    <row r="28"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</sheetData>
  <mergeCells count="3">
    <mergeCell ref="B1:H1"/>
    <mergeCell ref="K1:N1"/>
    <mergeCell ref="P1:X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0.71"/>
    <col customWidth="1" min="2" max="2" width="10.43"/>
    <col customWidth="1" min="3" max="3" width="9.29"/>
    <col customWidth="1" min="4" max="4" width="12.14"/>
    <col customWidth="1" min="5" max="5" width="11.43"/>
    <col customWidth="1" min="6" max="6" width="8.29"/>
    <col customWidth="1" min="7" max="7" width="10.43"/>
    <col customWidth="1" min="8" max="8" width="17.57"/>
    <col customWidth="1" min="9" max="9" width="0.43"/>
    <col customWidth="1" min="10" max="10" width="0.71"/>
    <col customWidth="1" min="12" max="12" width="9.71"/>
    <col customWidth="1" min="13" max="13" width="10.0"/>
    <col customWidth="1" min="14" max="14" width="13.71"/>
    <col customWidth="1" min="15" max="15" width="1.29"/>
    <col customWidth="1" min="16" max="16" width="11.14"/>
    <col customWidth="1" min="17" max="17" width="9.57"/>
    <col customWidth="1" min="18" max="18" width="9.86"/>
    <col customWidth="1" min="19" max="19" width="8.86"/>
    <col customWidth="1" min="20" max="20" width="12.71"/>
    <col customWidth="1" min="21" max="21" width="13.71"/>
  </cols>
  <sheetData>
    <row r="1">
      <c r="A1" s="1"/>
      <c r="B1" s="2" t="s">
        <v>0</v>
      </c>
      <c r="I1" s="3"/>
      <c r="J1" s="2"/>
      <c r="K1" s="4" t="s">
        <v>1</v>
      </c>
      <c r="O1" s="3"/>
      <c r="P1" s="2" t="s">
        <v>2</v>
      </c>
      <c r="Y1" s="3"/>
    </row>
    <row r="2">
      <c r="A2" s="1"/>
      <c r="B2" s="2" t="s">
        <v>3</v>
      </c>
      <c r="C2" s="2" t="s">
        <v>4</v>
      </c>
      <c r="D2" s="2" t="s">
        <v>5</v>
      </c>
      <c r="E2" s="2" t="s">
        <v>6</v>
      </c>
      <c r="F2" s="27" t="s">
        <v>7</v>
      </c>
      <c r="G2" s="27" t="s">
        <v>8</v>
      </c>
      <c r="H2" s="28" t="s">
        <v>9</v>
      </c>
      <c r="I2" s="3"/>
      <c r="J2" s="2"/>
      <c r="K2" s="2" t="s">
        <v>10</v>
      </c>
      <c r="L2" s="27" t="s">
        <v>11</v>
      </c>
      <c r="M2" s="2" t="s">
        <v>12</v>
      </c>
      <c r="N2" s="2" t="s">
        <v>13</v>
      </c>
      <c r="O2" s="3"/>
      <c r="P2" s="2" t="s">
        <v>14</v>
      </c>
      <c r="Q2" s="2" t="s">
        <v>15</v>
      </c>
      <c r="R2" s="7" t="s">
        <v>45</v>
      </c>
      <c r="S2" s="2" t="s">
        <v>17</v>
      </c>
      <c r="T2" s="2" t="s">
        <v>18</v>
      </c>
      <c r="U2" s="2" t="s">
        <v>19</v>
      </c>
      <c r="V2" s="2" t="s">
        <v>20</v>
      </c>
      <c r="W2" s="7" t="s">
        <v>21</v>
      </c>
      <c r="X2" s="7" t="s">
        <v>22</v>
      </c>
      <c r="Y2" s="7" t="s">
        <v>23</v>
      </c>
      <c r="Z2" s="3"/>
    </row>
    <row r="3">
      <c r="A3" s="1" t="s">
        <v>26</v>
      </c>
      <c r="B3" s="14">
        <v>924.0</v>
      </c>
      <c r="C3" s="9">
        <v>1074.0</v>
      </c>
      <c r="D3" s="12">
        <v>770.0</v>
      </c>
      <c r="E3" s="12">
        <v>539.0</v>
      </c>
      <c r="F3" s="29">
        <v>770.0</v>
      </c>
      <c r="G3" s="27" t="s">
        <v>25</v>
      </c>
      <c r="H3" s="30">
        <v>1078.0</v>
      </c>
      <c r="I3" s="3"/>
      <c r="J3" s="12"/>
      <c r="K3" s="13">
        <v>275000.0</v>
      </c>
      <c r="L3" s="30">
        <v>78000.0</v>
      </c>
      <c r="M3" s="9">
        <v>50000.0</v>
      </c>
      <c r="N3" s="12">
        <v>2000.0</v>
      </c>
      <c r="O3" s="3"/>
      <c r="P3" s="12">
        <v>1300.0</v>
      </c>
      <c r="Q3" s="12">
        <v>0.9</v>
      </c>
      <c r="R3" s="12">
        <v>18.0</v>
      </c>
      <c r="S3" s="12">
        <v>0.15</v>
      </c>
      <c r="T3" s="12">
        <v>420.0</v>
      </c>
      <c r="U3" s="12">
        <v>2.3</v>
      </c>
      <c r="V3" s="12">
        <v>1250.0</v>
      </c>
      <c r="W3" s="12">
        <v>4700.0</v>
      </c>
      <c r="X3" s="12">
        <v>2300.0</v>
      </c>
      <c r="Y3" s="12">
        <v>11.0</v>
      </c>
      <c r="Z3" s="3"/>
    </row>
    <row r="4">
      <c r="A4" s="1"/>
      <c r="B4" s="12"/>
      <c r="C4" s="12"/>
      <c r="D4" s="12"/>
      <c r="E4" s="12"/>
      <c r="F4" s="27"/>
      <c r="G4" s="27"/>
      <c r="H4" s="29"/>
      <c r="I4" s="3"/>
      <c r="J4" s="3"/>
      <c r="K4" s="12"/>
      <c r="L4" s="29"/>
      <c r="M4" s="12"/>
      <c r="N4" s="1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" t="s">
        <v>28</v>
      </c>
      <c r="B5" s="15">
        <v>11.3</v>
      </c>
      <c r="C5" s="15">
        <v>19.79</v>
      </c>
      <c r="D5" s="15">
        <v>13.34</v>
      </c>
      <c r="E5" s="15">
        <v>11.49</v>
      </c>
      <c r="F5" s="31" t="s">
        <v>25</v>
      </c>
      <c r="G5" s="31" t="s">
        <v>25</v>
      </c>
      <c r="H5" s="32">
        <v>9.59</v>
      </c>
      <c r="I5" s="18"/>
      <c r="J5" s="18"/>
      <c r="K5" s="15">
        <v>436.2</v>
      </c>
      <c r="L5" s="32">
        <v>10.5</v>
      </c>
      <c r="M5" s="15">
        <v>312.3</v>
      </c>
      <c r="N5" s="15">
        <v>3.43</v>
      </c>
      <c r="O5" s="3"/>
      <c r="P5" s="2" t="s">
        <v>25</v>
      </c>
      <c r="Q5" s="12">
        <v>0.3</v>
      </c>
      <c r="R5" s="12">
        <v>0.7</v>
      </c>
      <c r="S5" s="2" t="s">
        <v>25</v>
      </c>
      <c r="T5" s="2" t="s">
        <v>25</v>
      </c>
      <c r="U5" s="2" t="s">
        <v>25</v>
      </c>
      <c r="V5" s="12" t="s">
        <v>25</v>
      </c>
      <c r="W5" s="12">
        <v>6.1</v>
      </c>
      <c r="X5" s="12">
        <v>26.9</v>
      </c>
      <c r="Y5" s="12">
        <v>0.42</v>
      </c>
      <c r="Z5" s="3"/>
    </row>
    <row r="6">
      <c r="A6" s="1" t="s">
        <v>29</v>
      </c>
      <c r="B6" s="15">
        <v>17.62</v>
      </c>
      <c r="C6" s="15">
        <v>27.66</v>
      </c>
      <c r="D6" s="15">
        <v>18.63</v>
      </c>
      <c r="E6" s="15">
        <v>17.61</v>
      </c>
      <c r="F6" s="31" t="s">
        <v>25</v>
      </c>
      <c r="G6" s="31" t="s">
        <v>25</v>
      </c>
      <c r="H6" s="32">
        <v>13.54</v>
      </c>
      <c r="I6" s="18"/>
      <c r="J6" s="18"/>
      <c r="K6" s="15">
        <v>483.0</v>
      </c>
      <c r="L6" s="32">
        <v>10.5</v>
      </c>
      <c r="M6" s="15">
        <v>369.5</v>
      </c>
      <c r="N6" s="15">
        <v>3.69</v>
      </c>
      <c r="O6" s="3"/>
      <c r="P6" s="2" t="s">
        <v>25</v>
      </c>
      <c r="Q6" s="12">
        <v>0.14</v>
      </c>
      <c r="R6" s="12">
        <v>0.4</v>
      </c>
      <c r="S6" s="2" t="s">
        <v>25</v>
      </c>
      <c r="T6" s="2" t="s">
        <v>25</v>
      </c>
      <c r="U6" s="2" t="s">
        <v>25</v>
      </c>
      <c r="V6" s="12" t="s">
        <v>25</v>
      </c>
      <c r="W6" s="12">
        <v>21.08</v>
      </c>
      <c r="X6" s="12">
        <v>3.23</v>
      </c>
      <c r="Y6" s="2">
        <v>0.59</v>
      </c>
      <c r="Z6" s="3"/>
    </row>
    <row r="7">
      <c r="A7" s="1" t="s">
        <v>30</v>
      </c>
      <c r="B7" s="15">
        <v>26.0</v>
      </c>
      <c r="C7" s="15">
        <v>25.0</v>
      </c>
      <c r="D7" s="15">
        <v>34.0</v>
      </c>
      <c r="E7" s="15">
        <v>27.0</v>
      </c>
      <c r="F7" s="32">
        <v>50.0</v>
      </c>
      <c r="G7" s="32">
        <v>13.0</v>
      </c>
      <c r="H7" s="32">
        <v>34.0</v>
      </c>
      <c r="I7" s="18"/>
      <c r="J7" s="18"/>
      <c r="K7" s="15">
        <v>190.0</v>
      </c>
      <c r="L7" s="32">
        <v>120.0</v>
      </c>
      <c r="M7" s="15">
        <v>610.0</v>
      </c>
      <c r="N7" s="15">
        <v>4.04</v>
      </c>
      <c r="O7" s="3"/>
      <c r="P7" s="2">
        <v>15.0</v>
      </c>
      <c r="Q7" s="2" t="s">
        <v>25</v>
      </c>
      <c r="R7" s="12">
        <v>1.7</v>
      </c>
      <c r="S7" s="2" t="s">
        <v>25</v>
      </c>
      <c r="T7" s="2">
        <v>3.7</v>
      </c>
      <c r="U7" s="2">
        <v>3.0</v>
      </c>
      <c r="V7" s="12">
        <v>10.0</v>
      </c>
      <c r="W7" s="12">
        <v>16.0</v>
      </c>
      <c r="X7" s="12">
        <v>2.5</v>
      </c>
      <c r="Y7" s="2">
        <v>0.07</v>
      </c>
      <c r="Z7" s="3"/>
    </row>
    <row r="8">
      <c r="A8" s="1"/>
      <c r="B8" s="3"/>
      <c r="C8" s="3"/>
      <c r="D8" s="3"/>
      <c r="E8" s="3"/>
      <c r="F8" s="27"/>
      <c r="G8" s="27"/>
      <c r="H8" s="33"/>
      <c r="I8" s="3"/>
      <c r="J8" s="3"/>
      <c r="K8" s="3"/>
      <c r="L8" s="33"/>
      <c r="M8" s="3"/>
      <c r="N8" s="3"/>
      <c r="O8" s="3"/>
      <c r="P8" s="3"/>
      <c r="Q8" s="18"/>
      <c r="R8" s="18"/>
      <c r="S8" s="18"/>
      <c r="T8" s="18"/>
      <c r="U8" s="18"/>
      <c r="V8" s="18"/>
      <c r="W8" s="18"/>
      <c r="X8" s="18"/>
      <c r="Y8" s="18"/>
      <c r="Z8" s="3"/>
    </row>
    <row r="9">
      <c r="A9" s="22" t="s">
        <v>35</v>
      </c>
      <c r="B9" s="18">
        <v>81.76991150442477</v>
      </c>
      <c r="C9" s="18">
        <v>54.26983324911572</v>
      </c>
      <c r="D9" s="18">
        <v>57.72113943028486</v>
      </c>
      <c r="E9" s="18">
        <v>46.91035683202785</v>
      </c>
      <c r="F9" s="27" t="s">
        <v>25</v>
      </c>
      <c r="G9" s="31" t="s">
        <v>25</v>
      </c>
      <c r="H9" s="34">
        <v>112.4087591240876</v>
      </c>
      <c r="I9" s="18"/>
      <c r="J9" s="18"/>
      <c r="K9" s="18">
        <v>630.4447501146263</v>
      </c>
      <c r="L9" s="34">
        <v>7428.571428571428</v>
      </c>
      <c r="M9" s="18">
        <v>160.1024655779699</v>
      </c>
      <c r="N9" s="18">
        <v>583.0903790087464</v>
      </c>
      <c r="O9" s="18"/>
      <c r="P9" s="21" t="s">
        <v>25</v>
      </c>
      <c r="Q9" s="18">
        <v>3.0</v>
      </c>
      <c r="R9" s="18">
        <v>25.714285714285715</v>
      </c>
      <c r="S9" s="21" t="s">
        <v>25</v>
      </c>
      <c r="T9" s="21" t="s">
        <v>25</v>
      </c>
      <c r="U9" s="21" t="s">
        <v>25</v>
      </c>
      <c r="V9" s="21" t="s">
        <v>25</v>
      </c>
      <c r="W9" s="18">
        <v>770.4918032786886</v>
      </c>
      <c r="X9" s="18">
        <v>85.50185873605949</v>
      </c>
      <c r="Y9" s="18">
        <v>26.19047619047619</v>
      </c>
      <c r="Z9" s="18"/>
    </row>
    <row r="10">
      <c r="A10" s="22" t="s">
        <v>36</v>
      </c>
      <c r="B10" s="18">
        <v>52.440408626560725</v>
      </c>
      <c r="C10" s="18">
        <v>38.82863340563991</v>
      </c>
      <c r="D10" s="18">
        <v>41.33118625872249</v>
      </c>
      <c r="E10" s="18">
        <v>30.607609312890403</v>
      </c>
      <c r="F10" s="27" t="s">
        <v>25</v>
      </c>
      <c r="G10" s="31" t="s">
        <v>25</v>
      </c>
      <c r="H10" s="34">
        <v>79.61595273264402</v>
      </c>
      <c r="I10" s="18"/>
      <c r="J10" s="18"/>
      <c r="K10" s="18">
        <v>569.3581780538302</v>
      </c>
      <c r="L10" s="34">
        <v>7428.571428571428</v>
      </c>
      <c r="M10" s="18">
        <v>135.31799729364005</v>
      </c>
      <c r="N10" s="18">
        <v>542.0054200542005</v>
      </c>
      <c r="O10" s="18"/>
      <c r="P10" s="21" t="s">
        <v>25</v>
      </c>
      <c r="Q10" s="18">
        <v>6.428571428571428</v>
      </c>
      <c r="R10" s="18">
        <v>45.0</v>
      </c>
      <c r="S10" s="21" t="s">
        <v>25</v>
      </c>
      <c r="T10" s="21" t="s">
        <v>25</v>
      </c>
      <c r="U10" s="21" t="s">
        <v>25</v>
      </c>
      <c r="V10" s="21" t="s">
        <v>25</v>
      </c>
      <c r="W10" s="18">
        <v>222.96015180265655</v>
      </c>
      <c r="X10" s="18">
        <v>712.0743034055728</v>
      </c>
      <c r="Y10" s="18">
        <v>18.64406779661017</v>
      </c>
      <c r="Z10" s="18"/>
    </row>
    <row r="11">
      <c r="A11" s="1" t="s">
        <v>37</v>
      </c>
      <c r="B11" s="18">
        <v>35.53846153846154</v>
      </c>
      <c r="C11" s="18">
        <v>42.96</v>
      </c>
      <c r="D11" s="18">
        <v>22.647058823529413</v>
      </c>
      <c r="E11" s="18">
        <v>19.962962962962962</v>
      </c>
      <c r="F11" s="33">
        <v>15.4</v>
      </c>
      <c r="G11" s="31" t="s">
        <v>25</v>
      </c>
      <c r="H11" s="34">
        <v>31.705882352941178</v>
      </c>
      <c r="I11" s="18"/>
      <c r="J11" s="18"/>
      <c r="K11" s="18">
        <v>1447.3684210526317</v>
      </c>
      <c r="L11" s="34">
        <v>650.0</v>
      </c>
      <c r="M11" s="18">
        <v>81.9672131147541</v>
      </c>
      <c r="N11" s="18">
        <v>495.049504950495</v>
      </c>
      <c r="O11" s="18"/>
      <c r="P11" s="18">
        <v>86.66666666666667</v>
      </c>
      <c r="Q11" s="21" t="s">
        <v>25</v>
      </c>
      <c r="R11" s="18">
        <v>10.588235294117647</v>
      </c>
      <c r="S11" s="21" t="s">
        <v>25</v>
      </c>
      <c r="T11" s="18">
        <v>113.5135135135135</v>
      </c>
      <c r="U11" s="18">
        <v>0.7666666666666666</v>
      </c>
      <c r="V11" s="18">
        <v>125.0</v>
      </c>
      <c r="W11" s="18">
        <v>293.75</v>
      </c>
      <c r="X11" s="18">
        <v>920.0</v>
      </c>
      <c r="Y11" s="18">
        <v>157.14285714285714</v>
      </c>
      <c r="Z11" s="18"/>
    </row>
    <row r="12">
      <c r="A12" s="1"/>
      <c r="B12" s="18"/>
      <c r="C12" s="18"/>
      <c r="D12" s="18"/>
      <c r="E12" s="18"/>
      <c r="F12" s="33"/>
      <c r="G12" s="34"/>
      <c r="H12" s="34"/>
      <c r="I12" s="18"/>
      <c r="J12" s="18"/>
      <c r="K12" s="18"/>
      <c r="L12" s="34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>
      <c r="I13" s="24"/>
      <c r="J13" s="24"/>
      <c r="K13" s="24"/>
      <c r="L13" s="24"/>
      <c r="M13" s="24"/>
      <c r="N13" s="24"/>
      <c r="O13" s="24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>
      <c r="A14" s="1" t="s">
        <v>46</v>
      </c>
      <c r="B14" s="35">
        <f t="shared" ref="B14:E14" si="1">B5*$N$9</f>
        <v>6588.921283</v>
      </c>
      <c r="C14" s="35">
        <f t="shared" si="1"/>
        <v>11539.3586</v>
      </c>
      <c r="D14" s="35">
        <f t="shared" si="1"/>
        <v>7778.425656</v>
      </c>
      <c r="E14" s="35">
        <f t="shared" si="1"/>
        <v>6699.708455</v>
      </c>
      <c r="F14" s="36" t="s">
        <v>25</v>
      </c>
      <c r="G14" s="36" t="s">
        <v>25</v>
      </c>
      <c r="H14" s="37">
        <f>H5*$N$9</f>
        <v>5591.836735</v>
      </c>
      <c r="I14" s="38"/>
      <c r="K14" s="37">
        <f t="shared" ref="K14:N14" si="2">K5*$N$9</f>
        <v>254344.0233</v>
      </c>
      <c r="L14" s="37">
        <f t="shared" si="2"/>
        <v>6122.44898</v>
      </c>
      <c r="M14" s="35">
        <f t="shared" si="2"/>
        <v>182099.1254</v>
      </c>
      <c r="N14" s="25">
        <f t="shared" si="2"/>
        <v>2000</v>
      </c>
      <c r="P14" s="39"/>
      <c r="Q14" s="35">
        <f t="shared" ref="Q14:R14" si="3">Q5*$N$9</f>
        <v>174.9271137</v>
      </c>
      <c r="R14" s="35">
        <f t="shared" si="3"/>
        <v>408.1632653</v>
      </c>
      <c r="S14" s="38"/>
      <c r="T14" s="39"/>
      <c r="U14" s="39"/>
      <c r="V14" s="39"/>
      <c r="W14" s="37">
        <f t="shared" ref="W14:Y14" si="4">W5*$N$9</f>
        <v>3556.851312</v>
      </c>
      <c r="X14" s="35">
        <f t="shared" si="4"/>
        <v>15685.1312</v>
      </c>
      <c r="Y14" s="35">
        <f t="shared" si="4"/>
        <v>244.8979592</v>
      </c>
      <c r="Z14" s="26"/>
      <c r="AA14" s="18"/>
    </row>
    <row r="15">
      <c r="A15" s="22" t="s">
        <v>47</v>
      </c>
      <c r="B15" s="35">
        <f t="shared" ref="B15:E15" si="5">B6*$N$10</f>
        <v>9550.135501</v>
      </c>
      <c r="C15" s="35">
        <f t="shared" si="5"/>
        <v>14991.86992</v>
      </c>
      <c r="D15" s="35">
        <f t="shared" si="5"/>
        <v>10097.56098</v>
      </c>
      <c r="E15" s="35">
        <f t="shared" si="5"/>
        <v>9544.715447</v>
      </c>
      <c r="F15" s="37"/>
      <c r="G15" s="37"/>
      <c r="H15" s="37">
        <f>H6*$N$10</f>
        <v>7338.753388</v>
      </c>
      <c r="I15" s="38"/>
      <c r="K15" s="37">
        <f t="shared" ref="K15:N15" si="6">K6*$N$10</f>
        <v>261788.6179</v>
      </c>
      <c r="L15" s="37">
        <f t="shared" si="6"/>
        <v>5691.056911</v>
      </c>
      <c r="M15" s="35">
        <f t="shared" si="6"/>
        <v>200271.0027</v>
      </c>
      <c r="N15" s="25">
        <f t="shared" si="6"/>
        <v>2000</v>
      </c>
      <c r="P15" s="38"/>
      <c r="Q15" s="35">
        <f t="shared" ref="Q15:R15" si="7">Q6*$N$10</f>
        <v>75.88075881</v>
      </c>
      <c r="R15" s="35">
        <f t="shared" si="7"/>
        <v>216.802168</v>
      </c>
      <c r="S15" s="38"/>
      <c r="T15" s="38"/>
      <c r="U15" s="38"/>
      <c r="V15" s="38"/>
      <c r="W15" s="35">
        <f t="shared" ref="W15:Y15" si="8">W6*$N$10</f>
        <v>11425.47425</v>
      </c>
      <c r="X15" s="37">
        <f t="shared" si="8"/>
        <v>1750.677507</v>
      </c>
      <c r="Y15" s="35">
        <f t="shared" si="8"/>
        <v>319.7831978</v>
      </c>
      <c r="Z15" s="26"/>
      <c r="AA15" s="18"/>
    </row>
    <row r="16">
      <c r="A16" s="22" t="s">
        <v>48</v>
      </c>
      <c r="B16" s="35">
        <f t="shared" ref="B16:H16" si="9">B7*$N$11</f>
        <v>12871.28713</v>
      </c>
      <c r="C16" s="35">
        <f t="shared" si="9"/>
        <v>12376.23762</v>
      </c>
      <c r="D16" s="35">
        <f t="shared" si="9"/>
        <v>16831.68317</v>
      </c>
      <c r="E16" s="35">
        <f t="shared" si="9"/>
        <v>13366.33663</v>
      </c>
      <c r="F16" s="35">
        <f t="shared" si="9"/>
        <v>24752.47525</v>
      </c>
      <c r="G16" s="35">
        <f t="shared" si="9"/>
        <v>6435.643564</v>
      </c>
      <c r="H16" s="35">
        <f t="shared" si="9"/>
        <v>16831.68317</v>
      </c>
      <c r="I16" s="38"/>
      <c r="K16" s="37">
        <f t="shared" ref="K16:N16" si="10">K7*$N$11</f>
        <v>94059.40594</v>
      </c>
      <c r="L16" s="37">
        <f t="shared" si="10"/>
        <v>59405.94059</v>
      </c>
      <c r="M16" s="35">
        <f t="shared" si="10"/>
        <v>301980.198</v>
      </c>
      <c r="N16" s="25">
        <f t="shared" si="10"/>
        <v>2000</v>
      </c>
      <c r="P16" s="35">
        <f>P7*$N$11</f>
        <v>7425.742574</v>
      </c>
      <c r="Q16" s="38"/>
      <c r="R16" s="35">
        <f>R7*$N$11</f>
        <v>841.5841584</v>
      </c>
      <c r="S16" s="38"/>
      <c r="T16" s="35">
        <f t="shared" ref="T16:Y16" si="11">T7*$N$11</f>
        <v>1831.683168</v>
      </c>
      <c r="U16" s="35">
        <f t="shared" si="11"/>
        <v>1485.148515</v>
      </c>
      <c r="V16" s="35">
        <f t="shared" si="11"/>
        <v>4950.49505</v>
      </c>
      <c r="W16" s="35">
        <f t="shared" si="11"/>
        <v>7920.792079</v>
      </c>
      <c r="X16" s="37">
        <f t="shared" si="11"/>
        <v>1237.623762</v>
      </c>
      <c r="Y16" s="35">
        <f t="shared" si="11"/>
        <v>34.65346535</v>
      </c>
      <c r="Z16" s="21"/>
      <c r="AA16" s="18"/>
    </row>
    <row r="17">
      <c r="A17" s="24"/>
      <c r="B17" s="24"/>
      <c r="C17" s="24"/>
      <c r="D17" s="24"/>
      <c r="E17" s="24"/>
      <c r="F17" s="24"/>
      <c r="G17" s="40" t="s">
        <v>49</v>
      </c>
      <c r="H17" s="24"/>
      <c r="I17" s="24"/>
      <c r="J17" s="24"/>
      <c r="K17" s="24"/>
      <c r="L17" s="24"/>
      <c r="M17" s="24"/>
      <c r="N17" s="24"/>
      <c r="O17" s="24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>
      <c r="A18" s="40" t="s">
        <v>50</v>
      </c>
      <c r="B18" s="24">
        <f t="shared" ref="B18:E18" si="12">B14/B$3 *100</f>
        <v>713.0867189</v>
      </c>
      <c r="C18" s="24">
        <f t="shared" si="12"/>
        <v>1074.428175</v>
      </c>
      <c r="D18" s="24">
        <f t="shared" si="12"/>
        <v>1010.18515</v>
      </c>
      <c r="E18" s="24">
        <f t="shared" si="12"/>
        <v>1242.988582</v>
      </c>
      <c r="F18" s="40" t="s">
        <v>25</v>
      </c>
      <c r="G18" s="40" t="s">
        <v>25</v>
      </c>
      <c r="H18" s="24">
        <f t="shared" ref="H18:Y18" si="13">H14/H$3 *100</f>
        <v>518.7232592</v>
      </c>
      <c r="I18" s="24" t="str">
        <f t="shared" si="13"/>
        <v>#DIV/0!</v>
      </c>
      <c r="J18" s="24" t="str">
        <f t="shared" si="13"/>
        <v>#DIV/0!</v>
      </c>
      <c r="K18" s="24">
        <f t="shared" si="13"/>
        <v>92.48873575</v>
      </c>
      <c r="L18" s="24">
        <f t="shared" si="13"/>
        <v>7.849293564</v>
      </c>
      <c r="M18" s="24">
        <f t="shared" si="13"/>
        <v>364.1982507</v>
      </c>
      <c r="N18" s="24">
        <f t="shared" si="13"/>
        <v>100</v>
      </c>
      <c r="O18" s="24" t="str">
        <f t="shared" si="13"/>
        <v>#DIV/0!</v>
      </c>
      <c r="P18" s="24">
        <f t="shared" si="13"/>
        <v>0</v>
      </c>
      <c r="Q18" s="24">
        <f t="shared" si="13"/>
        <v>19436.34597</v>
      </c>
      <c r="R18" s="24">
        <f t="shared" si="13"/>
        <v>2267.573696</v>
      </c>
      <c r="S18" s="24">
        <f t="shared" si="13"/>
        <v>0</v>
      </c>
      <c r="T18" s="24">
        <f t="shared" si="13"/>
        <v>0</v>
      </c>
      <c r="U18" s="24">
        <f t="shared" si="13"/>
        <v>0</v>
      </c>
      <c r="V18" s="24">
        <f t="shared" si="13"/>
        <v>0</v>
      </c>
      <c r="W18" s="24">
        <f t="shared" si="13"/>
        <v>75.67768749</v>
      </c>
      <c r="X18" s="24">
        <f t="shared" si="13"/>
        <v>681.9622259</v>
      </c>
      <c r="Y18" s="24">
        <f t="shared" si="13"/>
        <v>2226.345083</v>
      </c>
      <c r="Z18" s="18"/>
      <c r="AA18" s="18"/>
    </row>
    <row r="19">
      <c r="A19" s="41" t="s">
        <v>51</v>
      </c>
      <c r="B19" s="24">
        <f t="shared" ref="B19:E19" si="14">B15/B$3 *100</f>
        <v>1033.564448</v>
      </c>
      <c r="C19" s="24">
        <f t="shared" si="14"/>
        <v>1395.891054</v>
      </c>
      <c r="D19" s="24">
        <f t="shared" si="14"/>
        <v>1311.371555</v>
      </c>
      <c r="E19" s="24">
        <f t="shared" si="14"/>
        <v>1770.819192</v>
      </c>
      <c r="F19" s="40" t="s">
        <v>25</v>
      </c>
      <c r="G19" s="40" t="s">
        <v>25</v>
      </c>
      <c r="H19" s="24">
        <f t="shared" ref="H19:Y19" si="15">H15/H$3 *100</f>
        <v>680.7748968</v>
      </c>
      <c r="I19" s="24" t="str">
        <f t="shared" si="15"/>
        <v>#DIV/0!</v>
      </c>
      <c r="J19" s="24" t="str">
        <f t="shared" si="15"/>
        <v>#DIV/0!</v>
      </c>
      <c r="K19" s="24">
        <f t="shared" si="15"/>
        <v>95.19586105</v>
      </c>
      <c r="L19" s="24">
        <f t="shared" si="15"/>
        <v>7.296226808</v>
      </c>
      <c r="M19" s="24">
        <f t="shared" si="15"/>
        <v>400.5420054</v>
      </c>
      <c r="N19" s="24">
        <f t="shared" si="15"/>
        <v>100</v>
      </c>
      <c r="O19" s="24" t="str">
        <f t="shared" si="15"/>
        <v>#DIV/0!</v>
      </c>
      <c r="P19" s="24">
        <f t="shared" si="15"/>
        <v>0</v>
      </c>
      <c r="Q19" s="24">
        <f t="shared" si="15"/>
        <v>8431.195423</v>
      </c>
      <c r="R19" s="24">
        <f t="shared" si="15"/>
        <v>1204.456489</v>
      </c>
      <c r="S19" s="24">
        <f t="shared" si="15"/>
        <v>0</v>
      </c>
      <c r="T19" s="24">
        <f t="shared" si="15"/>
        <v>0</v>
      </c>
      <c r="U19" s="24">
        <f t="shared" si="15"/>
        <v>0</v>
      </c>
      <c r="V19" s="24">
        <f t="shared" si="15"/>
        <v>0</v>
      </c>
      <c r="W19" s="24">
        <f t="shared" si="15"/>
        <v>243.0951969</v>
      </c>
      <c r="X19" s="24">
        <f t="shared" si="15"/>
        <v>76.11641334</v>
      </c>
      <c r="Y19" s="24">
        <f t="shared" si="15"/>
        <v>2907.11998</v>
      </c>
      <c r="Z19" s="18"/>
    </row>
    <row r="20">
      <c r="A20" s="41" t="s">
        <v>52</v>
      </c>
      <c r="B20" s="24">
        <f t="shared" ref="B20:F20" si="16">B16/B$3 *100</f>
        <v>1392.996443</v>
      </c>
      <c r="C20" s="24">
        <f t="shared" si="16"/>
        <v>1152.349872</v>
      </c>
      <c r="D20" s="24">
        <f t="shared" si="16"/>
        <v>2185.932879</v>
      </c>
      <c r="E20" s="24">
        <f t="shared" si="16"/>
        <v>2479.839821</v>
      </c>
      <c r="F20" s="24">
        <f t="shared" si="16"/>
        <v>3214.607175</v>
      </c>
      <c r="G20" s="40" t="s">
        <v>25</v>
      </c>
      <c r="H20" s="24">
        <f t="shared" ref="H20:Y20" si="17">H16/H$3 *100</f>
        <v>1561.380628</v>
      </c>
      <c r="I20" s="24" t="str">
        <f t="shared" si="17"/>
        <v>#DIV/0!</v>
      </c>
      <c r="J20" s="24" t="str">
        <f t="shared" si="17"/>
        <v>#DIV/0!</v>
      </c>
      <c r="K20" s="24">
        <f t="shared" si="17"/>
        <v>34.20342034</v>
      </c>
      <c r="L20" s="24">
        <f t="shared" si="17"/>
        <v>76.1614623</v>
      </c>
      <c r="M20" s="24">
        <f t="shared" si="17"/>
        <v>603.960396</v>
      </c>
      <c r="N20" s="24">
        <f t="shared" si="17"/>
        <v>100</v>
      </c>
      <c r="O20" s="24" t="str">
        <f t="shared" si="17"/>
        <v>#DIV/0!</v>
      </c>
      <c r="P20" s="24">
        <f t="shared" si="17"/>
        <v>571.2109673</v>
      </c>
      <c r="Q20" s="24">
        <f t="shared" si="17"/>
        <v>0</v>
      </c>
      <c r="R20" s="24">
        <f t="shared" si="17"/>
        <v>4675.467547</v>
      </c>
      <c r="S20" s="24">
        <f t="shared" si="17"/>
        <v>0</v>
      </c>
      <c r="T20" s="24">
        <f t="shared" si="17"/>
        <v>436.1150401</v>
      </c>
      <c r="U20" s="24">
        <f t="shared" si="17"/>
        <v>64571.67456</v>
      </c>
      <c r="V20" s="24">
        <f t="shared" si="17"/>
        <v>396.039604</v>
      </c>
      <c r="W20" s="24">
        <f t="shared" si="17"/>
        <v>168.527491</v>
      </c>
      <c r="X20" s="24">
        <f t="shared" si="17"/>
        <v>53.8097288</v>
      </c>
      <c r="Y20" s="24">
        <f t="shared" si="17"/>
        <v>315.0315032</v>
      </c>
      <c r="Z20" s="24"/>
    </row>
    <row r="2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>
      <c r="A22" s="40" t="s">
        <v>53</v>
      </c>
      <c r="B22" s="24">
        <f t="shared" ref="B22:Y22" si="18">($E9)*(B5)/(B$3)*100</f>
        <v>57.36872643</v>
      </c>
      <c r="C22" s="24">
        <f t="shared" si="18"/>
        <v>86.43910258</v>
      </c>
      <c r="D22" s="24">
        <f t="shared" si="18"/>
        <v>81.27067015</v>
      </c>
      <c r="E22" s="24">
        <f t="shared" si="18"/>
        <v>100</v>
      </c>
      <c r="F22" s="24" t="str">
        <f t="shared" si="18"/>
        <v>#VALUE!</v>
      </c>
      <c r="G22" s="24" t="str">
        <f t="shared" si="18"/>
        <v>#VALUE!</v>
      </c>
      <c r="H22" s="24">
        <f t="shared" si="18"/>
        <v>41.73194082</v>
      </c>
      <c r="I22" s="24" t="str">
        <f t="shared" si="18"/>
        <v>#DIV/0!</v>
      </c>
      <c r="J22" s="24" t="str">
        <f t="shared" si="18"/>
        <v>#DIV/0!</v>
      </c>
      <c r="K22" s="24">
        <f t="shared" si="18"/>
        <v>7.440835509</v>
      </c>
      <c r="L22" s="24">
        <f t="shared" si="18"/>
        <v>0.6314855727</v>
      </c>
      <c r="M22" s="24">
        <f t="shared" si="18"/>
        <v>29.30020888</v>
      </c>
      <c r="N22" s="24">
        <f t="shared" si="18"/>
        <v>8.045126197</v>
      </c>
      <c r="O22" s="24" t="str">
        <f t="shared" si="18"/>
        <v>#DIV/0!</v>
      </c>
      <c r="P22" s="24" t="str">
        <f t="shared" si="18"/>
        <v>#VALUE!</v>
      </c>
      <c r="Q22" s="24">
        <f t="shared" si="18"/>
        <v>1563.678561</v>
      </c>
      <c r="R22" s="24">
        <f t="shared" si="18"/>
        <v>182.4291655</v>
      </c>
      <c r="S22" s="24" t="str">
        <f t="shared" si="18"/>
        <v>#VALUE!</v>
      </c>
      <c r="T22" s="24" t="str">
        <f t="shared" si="18"/>
        <v>#VALUE!</v>
      </c>
      <c r="U22" s="24" t="str">
        <f t="shared" si="18"/>
        <v>#VALUE!</v>
      </c>
      <c r="V22" s="24" t="str">
        <f t="shared" si="18"/>
        <v>#VALUE!</v>
      </c>
      <c r="W22" s="24">
        <f t="shared" si="18"/>
        <v>6.088365461</v>
      </c>
      <c r="X22" s="24">
        <f t="shared" si="18"/>
        <v>54.86472169</v>
      </c>
      <c r="Y22" s="24">
        <f t="shared" si="18"/>
        <v>179.1122715</v>
      </c>
    </row>
    <row r="23">
      <c r="A23" s="41" t="s">
        <v>54</v>
      </c>
      <c r="B23" s="24">
        <f t="shared" ref="B23:Y23" si="19">($E10)*(B6)/(B$3)*100</f>
        <v>58.36645845</v>
      </c>
      <c r="C23" s="24">
        <f t="shared" si="19"/>
        <v>78.8274184</v>
      </c>
      <c r="D23" s="24">
        <f t="shared" si="19"/>
        <v>74.05451448</v>
      </c>
      <c r="E23" s="24">
        <f t="shared" si="19"/>
        <v>100</v>
      </c>
      <c r="F23" s="24" t="str">
        <f t="shared" si="19"/>
        <v>#VALUE!</v>
      </c>
      <c r="G23" s="24" t="str">
        <f t="shared" si="19"/>
        <v>#VALUE!</v>
      </c>
      <c r="H23" s="24">
        <f t="shared" si="19"/>
        <v>38.44406587</v>
      </c>
      <c r="I23" s="24" t="str">
        <f t="shared" si="19"/>
        <v>#DIV/0!</v>
      </c>
      <c r="J23" s="24" t="str">
        <f t="shared" si="19"/>
        <v>#DIV/0!</v>
      </c>
      <c r="K23" s="24">
        <f t="shared" si="19"/>
        <v>5.375809199</v>
      </c>
      <c r="L23" s="24">
        <f t="shared" si="19"/>
        <v>0.41202551</v>
      </c>
      <c r="M23" s="24">
        <f t="shared" si="19"/>
        <v>22.61902328</v>
      </c>
      <c r="N23" s="24">
        <f t="shared" si="19"/>
        <v>5.647103918</v>
      </c>
      <c r="O23" s="24" t="str">
        <f t="shared" si="19"/>
        <v>#DIV/0!</v>
      </c>
      <c r="P23" s="24" t="str">
        <f t="shared" si="19"/>
        <v>#VALUE!</v>
      </c>
      <c r="Q23" s="24">
        <f t="shared" si="19"/>
        <v>476.1183671</v>
      </c>
      <c r="R23" s="24">
        <f t="shared" si="19"/>
        <v>68.01690958</v>
      </c>
      <c r="S23" s="24" t="str">
        <f t="shared" si="19"/>
        <v>#VALUE!</v>
      </c>
      <c r="T23" s="24" t="str">
        <f t="shared" si="19"/>
        <v>#VALUE!</v>
      </c>
      <c r="U23" s="24" t="str">
        <f t="shared" si="19"/>
        <v>#VALUE!</v>
      </c>
      <c r="V23" s="24" t="str">
        <f t="shared" si="19"/>
        <v>#VALUE!</v>
      </c>
      <c r="W23" s="24">
        <f t="shared" si="19"/>
        <v>13.72783839</v>
      </c>
      <c r="X23" s="24">
        <f t="shared" si="19"/>
        <v>4.29837296</v>
      </c>
      <c r="Y23" s="24">
        <f t="shared" si="19"/>
        <v>164.1680863</v>
      </c>
    </row>
    <row r="24">
      <c r="A24" s="40" t="s">
        <v>55</v>
      </c>
      <c r="B24" s="24">
        <f t="shared" ref="B24:Y24" si="20">($E11)*(B7)/(B$3)*100</f>
        <v>56.17283951</v>
      </c>
      <c r="C24" s="24">
        <f t="shared" si="20"/>
        <v>46.46872198</v>
      </c>
      <c r="D24" s="24">
        <f t="shared" si="20"/>
        <v>88.14814815</v>
      </c>
      <c r="E24" s="24">
        <f t="shared" si="20"/>
        <v>100</v>
      </c>
      <c r="F24" s="24">
        <f t="shared" si="20"/>
        <v>129.6296296</v>
      </c>
      <c r="G24" s="24" t="str">
        <f t="shared" si="20"/>
        <v>#VALUE!</v>
      </c>
      <c r="H24" s="24">
        <f t="shared" si="20"/>
        <v>62.96296296</v>
      </c>
      <c r="I24" s="24" t="str">
        <f t="shared" si="20"/>
        <v>#DIV/0!</v>
      </c>
      <c r="J24" s="24" t="str">
        <f t="shared" si="20"/>
        <v>#DIV/0!</v>
      </c>
      <c r="K24" s="24">
        <f t="shared" si="20"/>
        <v>1.379259259</v>
      </c>
      <c r="L24" s="24">
        <f t="shared" si="20"/>
        <v>3.071225071</v>
      </c>
      <c r="M24" s="24">
        <f t="shared" si="20"/>
        <v>24.35481481</v>
      </c>
      <c r="N24" s="24">
        <f t="shared" si="20"/>
        <v>4.032518519</v>
      </c>
      <c r="O24" s="24" t="str">
        <f t="shared" si="20"/>
        <v>#DIV/0!</v>
      </c>
      <c r="P24" s="24">
        <f t="shared" si="20"/>
        <v>23.03418803</v>
      </c>
      <c r="Q24" s="24" t="str">
        <f t="shared" si="20"/>
        <v>#VALUE!</v>
      </c>
      <c r="R24" s="24">
        <f t="shared" si="20"/>
        <v>188.5390947</v>
      </c>
      <c r="S24" s="24" t="str">
        <f t="shared" si="20"/>
        <v>#VALUE!</v>
      </c>
      <c r="T24" s="24">
        <f t="shared" si="20"/>
        <v>17.58641975</v>
      </c>
      <c r="U24" s="24">
        <f t="shared" si="20"/>
        <v>2603.864734</v>
      </c>
      <c r="V24" s="24">
        <f t="shared" si="20"/>
        <v>15.97037037</v>
      </c>
      <c r="W24" s="24">
        <f t="shared" si="20"/>
        <v>6.795902285</v>
      </c>
      <c r="X24" s="24">
        <f t="shared" si="20"/>
        <v>2.169887279</v>
      </c>
      <c r="Y24" s="24">
        <f t="shared" si="20"/>
        <v>12.7037037</v>
      </c>
    </row>
    <row r="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</sheetData>
  <mergeCells count="3">
    <mergeCell ref="B1:H1"/>
    <mergeCell ref="K1:N1"/>
    <mergeCell ref="P1:X1"/>
  </mergeCells>
  <conditionalFormatting sqref="B18:Y20">
    <cfRule type="cellIs" dxfId="0" priority="1" operator="lessThan">
      <formula>100</formula>
    </cfRule>
  </conditionalFormatting>
  <conditionalFormatting sqref="B18:Y20">
    <cfRule type="cellIs" dxfId="1" priority="2" operator="greaterThanOrEqual">
      <formula>100</formula>
    </cfRule>
  </conditionalFormatting>
  <drawing r:id="rId1"/>
</worksheet>
</file>